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68c\AC\Temp\"/>
    </mc:Choice>
  </mc:AlternateContent>
  <xr:revisionPtr revIDLastSave="0" documentId="8_{23E18A94-58EA-6140-88F3-E4E230E5CB1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ccounts_2023-24" sheetId="1" r:id="rId1"/>
    <sheet name="significant_variances_explained" sheetId="2" r:id="rId2"/>
  </sheets>
  <definedNames>
    <definedName name="_xlnm.Print_Area" localSheetId="0">'accounts_2023-24'!$A$1:$V$31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E26" i="2"/>
  <c r="E23" i="2"/>
  <c r="F23" i="2"/>
  <c r="E22" i="2"/>
  <c r="F22" i="2"/>
  <c r="E21" i="2"/>
  <c r="F21" i="2"/>
  <c r="E20" i="2"/>
  <c r="F20" i="2"/>
  <c r="E19" i="2"/>
  <c r="F19" i="2"/>
  <c r="E18" i="2"/>
  <c r="E17" i="2"/>
  <c r="F17" i="2"/>
  <c r="E16" i="2"/>
  <c r="F16" i="2"/>
  <c r="B14" i="2"/>
  <c r="E13" i="2"/>
  <c r="E12" i="2"/>
  <c r="E11" i="2"/>
  <c r="E10" i="2"/>
  <c r="F10" i="2"/>
  <c r="E9" i="2"/>
  <c r="F9" i="2"/>
  <c r="E8" i="2"/>
  <c r="F8" i="2"/>
  <c r="E7" i="2"/>
  <c r="F7" i="2"/>
  <c r="E6" i="2"/>
  <c r="F6" i="2"/>
  <c r="E4" i="2"/>
  <c r="F4" i="2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</calcChain>
</file>

<file path=xl/sharedStrings.xml><?xml version="1.0" encoding="utf-8"?>
<sst xmlns="http://schemas.openxmlformats.org/spreadsheetml/2006/main" count="111" uniqueCount="83">
  <si>
    <t>RECEIPTS YEAR ENDING 31st MARCH 202</t>
  </si>
  <si>
    <t>PAYMENTS YEAR ENDING 31st MARCH 2024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</si>
  <si>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</si>
  <si>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</si>
  <si>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</si>
  <si>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</si>
  <si>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</si>
  <si>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</si>
  <si>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</si>
  <si>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</si>
  <si>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</si>
  <si>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</si>
  <si>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</si>
  <si>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</si>
  <si>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</si>
  <si>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</si>
  <si>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</si>
  <si>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</si>
  <si>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</si>
  <si>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</si>
  <si>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</si>
  <si>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</si>
  <si>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2021</t>
    </r>
  </si>
  <si>
    <t>g harvey</t>
  </si>
  <si>
    <t>sto</t>
  </si>
  <si>
    <t>precious gardens</t>
  </si>
  <si>
    <t>interest charged</t>
  </si>
  <si>
    <t>planning direct</t>
  </si>
  <si>
    <t>war graves</t>
  </si>
  <si>
    <t>credit</t>
  </si>
  <si>
    <t>east suffolk precept</t>
  </si>
  <si>
    <t>bacs</t>
  </si>
  <si>
    <t>treeform</t>
  </si>
  <si>
    <t>bank interest</t>
  </si>
  <si>
    <t>bn hs hinton</t>
  </si>
  <si>
    <t>ICO</t>
  </si>
  <si>
    <t xml:space="preserve">coronation </t>
  </si>
  <si>
    <t>Totals</t>
  </si>
  <si>
    <t>RECEIPTS YEAR ENDING 31st MARCH 2024</t>
  </si>
  <si>
    <t>£</t>
  </si>
  <si>
    <t xml:space="preserve">            PAYMENTS YEAR ENDING 31st MARCH 2024                                             £</t>
  </si>
  <si>
    <r>
      <t xml:space="preserve">
31</t>
    </r>
    <r>
      <rPr>
        <b/>
        <vertAlign val="superscript"/>
        <sz val="9"/>
        <color rgb="FF000000"/>
        <rFont val="Calibri"/>
        <family val="2"/>
      </rPr>
      <t>st</t>
    </r>
    <r>
      <rPr>
        <sz val="13"/>
        <color rgb="FF000000"/>
        <rFont val="Calibri"/>
        <family val="2"/>
      </rPr>
      <t xml:space="preserve"> March 2016</t>
    </r>
  </si>
  <si>
    <r>
      <t xml:space="preserve">
31</t>
    </r>
    <r>
      <rPr>
        <b/>
        <vertAlign val="superscript"/>
        <sz val="9"/>
        <color rgb="FF000000"/>
        <rFont val="Calibri"/>
        <family val="2"/>
      </rPr>
      <t>st</t>
    </r>
    <r>
      <rPr>
        <sz val="13"/>
        <color rgb="FF000000"/>
        <rFont val="Calibri"/>
        <family val="2"/>
      </rPr>
      <t xml:space="preserve"> March 2017</t>
    </r>
  </si>
  <si>
    <t xml:space="preserve">
Variance</t>
  </si>
  <si>
    <t xml:space="preserve">
%
Variance</t>
  </si>
  <si>
    <t xml:space="preserve">
Significant Variances Explained</t>
  </si>
  <si>
    <t>Small increase</t>
  </si>
  <si>
    <t>CILS Payment</t>
  </si>
  <si>
    <t>Barclays Bank Interest</t>
  </si>
  <si>
    <t>Interest rate variation</t>
  </si>
  <si>
    <t>War Graves Maintenance</t>
  </si>
  <si>
    <t>Burials/Inscriptions</t>
  </si>
  <si>
    <t>Less burials/headstones</t>
  </si>
  <si>
    <t>VAT Repayment</t>
  </si>
  <si>
    <t>no VAT to claim</t>
  </si>
  <si>
    <t>Allotment rent</t>
  </si>
  <si>
    <t>iIncrease in rent</t>
  </si>
  <si>
    <t>Website 50% shared by VH</t>
  </si>
  <si>
    <t>no payment from VH</t>
  </si>
  <si>
    <t>trans fer to NP plan</t>
  </si>
  <si>
    <t xml:space="preserve">HMRC </t>
  </si>
  <si>
    <t>Clerks tax rebate</t>
  </si>
  <si>
    <t>TOTAL RECEIPTS</t>
  </si>
  <si>
    <t>Cemetery Maintenance</t>
  </si>
  <si>
    <t xml:space="preserve">4 days work to clear so better plan can be made </t>
  </si>
  <si>
    <t>Grass Cutting</t>
  </si>
  <si>
    <t>Mower Maintenance/Petrol</t>
  </si>
  <si>
    <t>no longer own mower</t>
  </si>
  <si>
    <t>Donations</t>
  </si>
  <si>
    <t>Stationery/Postage/Mileage</t>
  </si>
  <si>
    <t>Less mileage (someone in village posts notices)</t>
  </si>
  <si>
    <t>Clerk's salary</t>
  </si>
  <si>
    <t>march 17 salary plus tax refund</t>
  </si>
  <si>
    <t>Fees/Training/Misc</t>
  </si>
  <si>
    <t>no Notice Board</t>
  </si>
  <si>
    <t>Insurance and Subscriptions</t>
  </si>
  <si>
    <t>5 year insurance plan reduced costs</t>
  </si>
  <si>
    <t>village hall rent</t>
  </si>
  <si>
    <t>new line</t>
  </si>
  <si>
    <t>neighbourhood plan</t>
  </si>
  <si>
    <t>VAT on payments</t>
  </si>
  <si>
    <t>No VAT to Claim</t>
  </si>
  <si>
    <t>TOTAL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</si>
</sst>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&quot;-&quot;#,##0.00&quot; &quot;;&quot; -&quot;#&quot; &quot;;@&quot; &quot;"/>
    <numFmt numFmtId="165" formatCode="[$£-809]#,##0.00;[Red]&quot;-&quot;[$£-809]#,##0.00"/>
    <numFmt numFmtId="166" formatCode="#,##0;&quot;-&quot;#,##0"/>
    <numFmt numFmtId="167" formatCode="0.00%;[Red]&quot;-&quot;0.00%"/>
  </numFmts>
  <fonts count="16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3"/>
      <color rgb="FF000000"/>
      <name val="Calibri"/>
      <family val="2"/>
    </font>
    <font>
      <b/>
      <vertAlign val="superscript"/>
      <sz val="9"/>
      <color rgb="FF000000"/>
      <name val="Calibri"/>
      <family val="2"/>
    </font>
    <font>
      <sz val="12"/>
      <color rgb="FF000000"/>
      <name val="Arial1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8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1" xfId="0" applyFont="1" applyBorder="1"/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166" fontId="14" fillId="0" borderId="2" xfId="0" applyNumberFormat="1" applyFont="1" applyBorder="1" applyAlignment="1">
      <alignment horizontal="right"/>
    </xf>
    <xf numFmtId="167" fontId="13" fillId="0" borderId="2" xfId="0" applyNumberFormat="1" applyFont="1" applyBorder="1" applyAlignment="1">
      <alignment horizontal="right"/>
    </xf>
    <xf numFmtId="0" fontId="13" fillId="0" borderId="1" xfId="0" applyFont="1" applyBorder="1"/>
    <xf numFmtId="0" fontId="13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5" fillId="0" borderId="2" xfId="0" applyFont="1" applyBorder="1" applyAlignment="1">
      <alignment horizontal="right"/>
    </xf>
    <xf numFmtId="0" fontId="15" fillId="0" borderId="2" xfId="0" applyFont="1" applyBorder="1"/>
    <xf numFmtId="0" fontId="13" fillId="0" borderId="2" xfId="0" applyFont="1" applyBorder="1" applyAlignment="1">
      <alignment horizontal="center"/>
    </xf>
    <xf numFmtId="165" fontId="15" fillId="0" borderId="2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60"/>
  <sheetViews>
    <sheetView tabSelected="1" workbookViewId="0"/>
  </sheetViews>
  <sheetFormatPr defaultRowHeight="14.25" x14ac:dyDescent="0.15"/>
  <cols>
    <col min="1" max="1" width="11.765625" style="41" customWidth="1"/>
    <col min="2" max="2" width="22.5546875" style="36" customWidth="1"/>
    <col min="3" max="3" width="8.2109375" style="41" customWidth="1"/>
    <col min="4" max="7" width="10.91015625" style="42" customWidth="1"/>
    <col min="8" max="8" width="10.05078125" style="42" customWidth="1"/>
    <col min="9" max="9" width="10.91015625" style="41" customWidth="1"/>
    <col min="10" max="16" width="10.91015625" style="42" customWidth="1"/>
    <col min="17" max="17" width="10.91015625" style="43" customWidth="1"/>
    <col min="18" max="21" width="10.91015625" style="35" customWidth="1"/>
    <col min="22" max="22" width="10.171875" style="39" customWidth="1"/>
    <col min="23" max="35" width="8.45703125" style="39" customWidth="1"/>
    <col min="36" max="257" width="8.45703125" style="35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62" t="s">
        <v>0</v>
      </c>
      <c r="E1" s="62"/>
      <c r="F1" s="62"/>
      <c r="G1" s="62"/>
      <c r="H1" s="4"/>
      <c r="I1" s="63" t="s">
        <v>1</v>
      </c>
      <c r="J1" s="63"/>
      <c r="K1" s="63"/>
      <c r="L1" s="63"/>
      <c r="M1" s="63"/>
      <c r="N1" s="63"/>
      <c r="O1" s="63"/>
      <c r="P1" s="63"/>
      <c r="Q1" s="63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4002.54</v>
      </c>
      <c r="U3" s="13">
        <v>29588.94</v>
      </c>
      <c r="V3" s="19">
        <f>SUM(S3:T3:U3)</f>
        <v>33591.479999999996</v>
      </c>
    </row>
    <row r="4" spans="1:49" s="27" customFormat="1" x14ac:dyDescent="0.15">
      <c r="A4" s="20">
        <v>45019</v>
      </c>
      <c r="B4" s="21" t="s">
        <v>23</v>
      </c>
      <c r="C4" s="22" t="s">
        <v>24</v>
      </c>
      <c r="D4" s="23"/>
      <c r="E4" s="23"/>
      <c r="F4" s="24"/>
      <c r="G4" s="24"/>
      <c r="H4" s="25"/>
      <c r="I4" s="23"/>
      <c r="J4" s="24"/>
      <c r="K4" s="24"/>
      <c r="L4" s="24"/>
      <c r="M4" s="24">
        <v>310.41000000000003</v>
      </c>
      <c r="N4" s="24"/>
      <c r="O4" s="24"/>
      <c r="P4" s="24"/>
      <c r="Q4" s="26"/>
      <c r="R4" s="23"/>
      <c r="S4" s="25"/>
      <c r="T4" s="24"/>
      <c r="U4" s="24"/>
      <c r="V4" s="19">
        <f t="shared" ref="V4:V29" si="0">SUM((V3)+SUM(D4:H4)-(SUM(I4:Q4)))</f>
        <v>33281.069999999992</v>
      </c>
    </row>
    <row r="5" spans="1:49" s="6" customFormat="1" x14ac:dyDescent="0.15">
      <c r="A5" s="20">
        <v>45021</v>
      </c>
      <c r="B5" s="21" t="s">
        <v>25</v>
      </c>
      <c r="C5" s="2" t="s">
        <v>24</v>
      </c>
      <c r="D5" s="23"/>
      <c r="E5" s="23"/>
      <c r="F5" s="24"/>
      <c r="G5" s="24"/>
      <c r="H5" s="25"/>
      <c r="I5" s="23"/>
      <c r="J5" s="24">
        <v>62.5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 t="shared" si="0"/>
        <v>33218.569999999992</v>
      </c>
    </row>
    <row r="6" spans="1:49" s="6" customFormat="1" x14ac:dyDescent="0.15">
      <c r="A6" s="20">
        <v>45021</v>
      </c>
      <c r="B6" s="21" t="s">
        <v>25</v>
      </c>
      <c r="C6" s="2" t="s">
        <v>24</v>
      </c>
      <c r="D6" s="23"/>
      <c r="E6" s="23"/>
      <c r="F6" s="24"/>
      <c r="G6" s="24"/>
      <c r="H6" s="25"/>
      <c r="I6" s="23">
        <v>80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33138.569999999992</v>
      </c>
    </row>
    <row r="7" spans="1:49" s="6" customFormat="1" x14ac:dyDescent="0.15">
      <c r="A7" s="20">
        <v>45019</v>
      </c>
      <c r="B7" s="21" t="s">
        <v>26</v>
      </c>
      <c r="C7" s="2"/>
      <c r="D7" s="23"/>
      <c r="E7" s="23"/>
      <c r="F7" s="24"/>
      <c r="G7" s="24"/>
      <c r="H7" s="25"/>
      <c r="I7" s="23"/>
      <c r="J7" s="24"/>
      <c r="K7" s="24"/>
      <c r="L7" s="24"/>
      <c r="M7" s="24"/>
      <c r="N7" s="24"/>
      <c r="O7" s="24">
        <v>0.32</v>
      </c>
      <c r="P7" s="24"/>
      <c r="Q7" s="26"/>
      <c r="R7" s="23"/>
      <c r="S7" s="25"/>
      <c r="T7" s="24"/>
      <c r="U7" s="24"/>
      <c r="V7" s="19">
        <f t="shared" si="0"/>
        <v>33138.249999999993</v>
      </c>
    </row>
    <row r="8" spans="1:49" s="6" customFormat="1" x14ac:dyDescent="0.15">
      <c r="A8" s="20">
        <v>45020</v>
      </c>
      <c r="B8" s="21" t="s">
        <v>27</v>
      </c>
      <c r="C8" s="2">
        <v>200050</v>
      </c>
      <c r="D8" s="23"/>
      <c r="E8" s="23"/>
      <c r="F8" s="24"/>
      <c r="G8" s="24"/>
      <c r="H8" s="25"/>
      <c r="I8" s="23"/>
      <c r="J8" s="24"/>
      <c r="K8" s="24">
        <v>2000</v>
      </c>
      <c r="L8" s="24"/>
      <c r="M8" s="24"/>
      <c r="N8" s="24"/>
      <c r="O8" s="24"/>
      <c r="P8" s="24"/>
      <c r="Q8" s="26">
        <v>400</v>
      </c>
      <c r="R8" s="23"/>
      <c r="S8" s="25"/>
      <c r="T8" s="24"/>
      <c r="U8" s="24"/>
      <c r="V8" s="19">
        <f t="shared" si="0"/>
        <v>30738.249999999993</v>
      </c>
    </row>
    <row r="9" spans="1:49" s="6" customFormat="1" x14ac:dyDescent="0.15">
      <c r="A9" s="20">
        <v>45033</v>
      </c>
      <c r="B9" s="21" t="s">
        <v>28</v>
      </c>
      <c r="C9" s="2" t="s">
        <v>29</v>
      </c>
      <c r="D9" s="23"/>
      <c r="E9" s="23"/>
      <c r="F9" s="24"/>
      <c r="G9" s="24">
        <v>15</v>
      </c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30753.249999999993</v>
      </c>
    </row>
    <row r="10" spans="1:49" s="6" customFormat="1" x14ac:dyDescent="0.15">
      <c r="A10" s="20">
        <v>45044</v>
      </c>
      <c r="B10" s="21" t="s">
        <v>30</v>
      </c>
      <c r="C10" s="2" t="s">
        <v>31</v>
      </c>
      <c r="D10" s="23">
        <v>6643.5</v>
      </c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/>
      <c r="P10" s="24"/>
      <c r="Q10" s="26"/>
      <c r="R10" s="23"/>
      <c r="S10" s="25"/>
      <c r="T10" s="24"/>
      <c r="U10" s="24"/>
      <c r="V10" s="19">
        <f t="shared" si="0"/>
        <v>37396.749999999993</v>
      </c>
    </row>
    <row r="11" spans="1:49" s="6" customFormat="1" x14ac:dyDescent="0.15">
      <c r="A11" s="20">
        <v>45048</v>
      </c>
      <c r="B11" s="21" t="s">
        <v>23</v>
      </c>
      <c r="C11" s="2" t="s">
        <v>24</v>
      </c>
      <c r="D11" s="23"/>
      <c r="E11" s="23"/>
      <c r="F11" s="24"/>
      <c r="G11" s="24"/>
      <c r="H11" s="25"/>
      <c r="I11" s="23"/>
      <c r="J11" s="24"/>
      <c r="K11" s="24"/>
      <c r="L11" s="24"/>
      <c r="M11" s="24">
        <v>310.41000000000003</v>
      </c>
      <c r="N11" s="24"/>
      <c r="O11" s="24"/>
      <c r="P11" s="24"/>
      <c r="Q11" s="26"/>
      <c r="R11" s="23"/>
      <c r="S11" s="25"/>
      <c r="T11" s="24"/>
      <c r="U11" s="24"/>
      <c r="V11" s="19">
        <f t="shared" si="0"/>
        <v>37086.339999999989</v>
      </c>
    </row>
    <row r="12" spans="1:49" s="6" customFormat="1" x14ac:dyDescent="0.15">
      <c r="A12" s="20">
        <v>45051</v>
      </c>
      <c r="B12" s="21" t="s">
        <v>25</v>
      </c>
      <c r="C12" s="2" t="s">
        <v>24</v>
      </c>
      <c r="D12" s="23"/>
      <c r="E12" s="23"/>
      <c r="F12" s="24">
        <v>0</v>
      </c>
      <c r="G12" s="24"/>
      <c r="H12" s="25"/>
      <c r="I12" s="23"/>
      <c r="J12" s="24">
        <v>62.5</v>
      </c>
      <c r="K12" s="24"/>
      <c r="L12" s="24"/>
      <c r="M12" s="24"/>
      <c r="N12" s="24"/>
      <c r="O12" s="24"/>
      <c r="P12" s="24"/>
      <c r="Q12" s="26"/>
      <c r="R12" s="23"/>
      <c r="S12" s="25"/>
      <c r="T12" s="24"/>
      <c r="U12" s="24"/>
      <c r="V12" s="19">
        <f t="shared" si="0"/>
        <v>37023.839999999989</v>
      </c>
    </row>
    <row r="13" spans="1:49" s="6" customFormat="1" x14ac:dyDescent="0.15">
      <c r="A13" s="20">
        <v>45051</v>
      </c>
      <c r="B13" s="21" t="s">
        <v>25</v>
      </c>
      <c r="C13" s="2" t="s">
        <v>24</v>
      </c>
      <c r="D13" s="23"/>
      <c r="E13" s="23"/>
      <c r="F13" s="24"/>
      <c r="G13" s="24"/>
      <c r="H13" s="25"/>
      <c r="I13" s="23">
        <v>80</v>
      </c>
      <c r="J13" s="24"/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36943.839999999989</v>
      </c>
    </row>
    <row r="14" spans="1:49" s="6" customFormat="1" x14ac:dyDescent="0.15">
      <c r="A14" s="20">
        <v>45050</v>
      </c>
      <c r="B14" s="21" t="s">
        <v>32</v>
      </c>
      <c r="C14" s="2">
        <v>200053</v>
      </c>
      <c r="D14" s="23"/>
      <c r="E14" s="23"/>
      <c r="F14" s="24"/>
      <c r="G14" s="24"/>
      <c r="H14" s="25"/>
      <c r="I14" s="23"/>
      <c r="J14" s="24">
        <v>1130</v>
      </c>
      <c r="K14" s="24"/>
      <c r="L14" s="24"/>
      <c r="M14" s="24"/>
      <c r="N14" s="24"/>
      <c r="O14" s="24"/>
      <c r="P14" s="24"/>
      <c r="Q14" s="26"/>
      <c r="R14" s="23"/>
      <c r="S14" s="25"/>
      <c r="T14" s="24">
        <v>472.22</v>
      </c>
      <c r="U14" s="24">
        <v>35241.620000000003</v>
      </c>
      <c r="V14" s="19">
        <f t="shared" si="0"/>
        <v>35813.839999999989</v>
      </c>
    </row>
    <row r="15" spans="1:49" s="6" customFormat="1" x14ac:dyDescent="0.15">
      <c r="A15" s="20">
        <v>45082</v>
      </c>
      <c r="B15" s="21" t="s">
        <v>23</v>
      </c>
      <c r="C15" s="2" t="s">
        <v>24</v>
      </c>
      <c r="D15" s="23"/>
      <c r="E15" s="23"/>
      <c r="F15" s="24"/>
      <c r="G15" s="24"/>
      <c r="H15" s="25"/>
      <c r="I15" s="23"/>
      <c r="J15" s="24"/>
      <c r="K15" s="24"/>
      <c r="L15" s="24"/>
      <c r="M15" s="24">
        <v>310.41000000000003</v>
      </c>
      <c r="N15" s="24"/>
      <c r="O15" s="24"/>
      <c r="P15" s="24"/>
      <c r="Q15" s="26"/>
      <c r="R15" s="23"/>
      <c r="S15" s="25"/>
      <c r="T15" s="24"/>
      <c r="U15" s="24"/>
      <c r="V15" s="19">
        <f t="shared" si="0"/>
        <v>35503.429999999986</v>
      </c>
    </row>
    <row r="16" spans="1:49" s="6" customFormat="1" x14ac:dyDescent="0.15">
      <c r="A16" s="20">
        <v>45082</v>
      </c>
      <c r="B16" s="21" t="s">
        <v>25</v>
      </c>
      <c r="C16" s="2" t="s">
        <v>24</v>
      </c>
      <c r="D16" s="23"/>
      <c r="E16" s="23"/>
      <c r="F16" s="24"/>
      <c r="G16" s="24"/>
      <c r="H16" s="25"/>
      <c r="I16" s="23"/>
      <c r="J16" s="24">
        <v>62.5</v>
      </c>
      <c r="K16" s="24"/>
      <c r="L16" s="24"/>
      <c r="M16" s="24"/>
      <c r="N16" s="24"/>
      <c r="O16" s="24"/>
      <c r="P16" s="24"/>
      <c r="Q16" s="26"/>
      <c r="R16" s="23"/>
      <c r="S16" s="25"/>
      <c r="T16" s="24"/>
      <c r="U16" s="24"/>
      <c r="V16" s="19">
        <f t="shared" si="0"/>
        <v>35440.929999999986</v>
      </c>
    </row>
    <row r="17" spans="1:49" s="6" customFormat="1" x14ac:dyDescent="0.15">
      <c r="A17" s="20">
        <v>45082</v>
      </c>
      <c r="B17" s="21" t="s">
        <v>25</v>
      </c>
      <c r="C17" s="2" t="s">
        <v>24</v>
      </c>
      <c r="D17" s="23"/>
      <c r="E17" s="23"/>
      <c r="F17" s="24"/>
      <c r="G17" s="24"/>
      <c r="H17" s="25"/>
      <c r="I17" s="23">
        <v>80</v>
      </c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0"/>
        <v>35360.929999999986</v>
      </c>
    </row>
    <row r="18" spans="1:49" s="6" customFormat="1" x14ac:dyDescent="0.15">
      <c r="A18" s="20">
        <v>45082</v>
      </c>
      <c r="B18" s="21" t="s">
        <v>33</v>
      </c>
      <c r="C18" s="2"/>
      <c r="D18" s="23"/>
      <c r="E18" s="23"/>
      <c r="F18" s="24">
        <v>68.739999999999995</v>
      </c>
      <c r="G18" s="24"/>
      <c r="H18" s="25"/>
      <c r="I18" s="23"/>
      <c r="J18" s="24"/>
      <c r="K18" s="24"/>
      <c r="L18" s="24"/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35429.669999999984</v>
      </c>
    </row>
    <row r="19" spans="1:49" s="6" customFormat="1" x14ac:dyDescent="0.15">
      <c r="A19" s="20">
        <v>45083</v>
      </c>
      <c r="B19" s="21" t="s">
        <v>34</v>
      </c>
      <c r="C19" s="2"/>
      <c r="D19" s="23"/>
      <c r="E19" s="23">
        <v>50</v>
      </c>
      <c r="F19" s="24"/>
      <c r="G19" s="24"/>
      <c r="H19" s="25"/>
      <c r="I19" s="23"/>
      <c r="J19" s="24"/>
      <c r="K19" s="24"/>
      <c r="L19" s="24"/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35479.669999999984</v>
      </c>
    </row>
    <row r="20" spans="1:49" s="6" customFormat="1" x14ac:dyDescent="0.15">
      <c r="A20" s="20">
        <v>45110</v>
      </c>
      <c r="B20" s="21" t="s">
        <v>23</v>
      </c>
      <c r="C20" s="2" t="s">
        <v>24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310.41000000000003</v>
      </c>
      <c r="N20" s="28"/>
      <c r="O20" s="24"/>
      <c r="P20" s="24"/>
      <c r="Q20" s="26"/>
      <c r="R20" s="23"/>
      <c r="S20" s="25"/>
      <c r="T20" s="24"/>
      <c r="U20" s="24"/>
      <c r="V20" s="19">
        <f t="shared" si="0"/>
        <v>35169.25999999998</v>
      </c>
    </row>
    <row r="21" spans="1:49" s="6" customFormat="1" x14ac:dyDescent="0.15">
      <c r="A21" s="20">
        <v>45112</v>
      </c>
      <c r="B21" s="21" t="s">
        <v>25</v>
      </c>
      <c r="C21" s="2" t="s">
        <v>24</v>
      </c>
      <c r="D21" s="23"/>
      <c r="E21" s="23"/>
      <c r="F21" s="24"/>
      <c r="G21" s="24"/>
      <c r="H21" s="25"/>
      <c r="I21" s="23"/>
      <c r="J21" s="24">
        <v>62.5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35106.75999999998</v>
      </c>
    </row>
    <row r="22" spans="1:49" s="6" customFormat="1" x14ac:dyDescent="0.15">
      <c r="A22" s="20">
        <v>45112</v>
      </c>
      <c r="B22" s="21" t="s">
        <v>25</v>
      </c>
      <c r="C22" s="2" t="s">
        <v>24</v>
      </c>
      <c r="D22" s="23"/>
      <c r="E22" s="23"/>
      <c r="F22" s="24"/>
      <c r="G22" s="24"/>
      <c r="H22" s="25"/>
      <c r="I22" s="23">
        <v>80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35026.75999999998</v>
      </c>
    </row>
    <row r="23" spans="1:49" s="6" customFormat="1" x14ac:dyDescent="0.15">
      <c r="A23" s="20">
        <v>45085</v>
      </c>
      <c r="B23" s="21" t="s">
        <v>35</v>
      </c>
      <c r="C23" s="2"/>
      <c r="D23" s="23"/>
      <c r="E23" s="23"/>
      <c r="F23" s="24"/>
      <c r="G23" s="24"/>
      <c r="H23" s="25"/>
      <c r="I23" s="23"/>
      <c r="J23" s="24"/>
      <c r="K23" s="24"/>
      <c r="L23" s="24"/>
      <c r="M23" s="24"/>
      <c r="N23" s="24"/>
      <c r="O23" s="24"/>
      <c r="P23" s="24">
        <v>40</v>
      </c>
      <c r="Q23" s="26"/>
      <c r="R23" s="23"/>
      <c r="S23" s="25"/>
      <c r="T23" s="24"/>
      <c r="U23" s="24"/>
      <c r="V23" s="19">
        <f t="shared" si="0"/>
        <v>34986.75999999998</v>
      </c>
    </row>
    <row r="24" spans="1:49" s="6" customFormat="1" x14ac:dyDescent="0.15">
      <c r="A24" s="20">
        <v>45089</v>
      </c>
      <c r="B24" s="21" t="s">
        <v>36</v>
      </c>
      <c r="C24" s="2"/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>
        <v>58.72</v>
      </c>
      <c r="O24" s="24"/>
      <c r="P24" s="24"/>
      <c r="Q24" s="26"/>
      <c r="R24" s="23"/>
      <c r="S24" s="25"/>
      <c r="T24" s="24"/>
      <c r="U24" s="24"/>
      <c r="V24" s="19">
        <f t="shared" si="0"/>
        <v>34928.039999999979</v>
      </c>
    </row>
    <row r="25" spans="1:49" s="6" customFormat="1" x14ac:dyDescent="0.15">
      <c r="A25" s="20">
        <v>45089</v>
      </c>
      <c r="B25" s="21" t="s">
        <v>36</v>
      </c>
      <c r="C25" s="2"/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>
        <v>232.9</v>
      </c>
      <c r="O25" s="24"/>
      <c r="P25" s="24"/>
      <c r="Q25" s="26"/>
      <c r="R25" s="23"/>
      <c r="S25" s="25"/>
      <c r="T25" s="24">
        <v>4140.6000000000004</v>
      </c>
      <c r="U25" s="24">
        <v>30554.54</v>
      </c>
      <c r="V25" s="19">
        <f t="shared" si="0"/>
        <v>34695.139999999978</v>
      </c>
    </row>
    <row r="26" spans="1:49" s="6" customFormat="1" x14ac:dyDescent="0.15">
      <c r="A26" s="20"/>
      <c r="B26" s="21"/>
      <c r="C26" s="2"/>
      <c r="D26" s="23"/>
      <c r="E26" s="23"/>
      <c r="F26" s="24"/>
      <c r="G26" s="24"/>
      <c r="H26" s="25"/>
      <c r="I26" s="23"/>
      <c r="J26" s="24"/>
      <c r="K26" s="24"/>
      <c r="L26" s="24"/>
      <c r="M26" s="24"/>
      <c r="N26" s="24"/>
      <c r="O26" s="24"/>
      <c r="P26" s="24"/>
      <c r="Q26" s="26"/>
      <c r="R26" s="23"/>
      <c r="S26" s="25"/>
      <c r="T26" s="24"/>
      <c r="U26" s="24"/>
      <c r="V26" s="19">
        <f t="shared" si="0"/>
        <v>34695.139999999978</v>
      </c>
    </row>
    <row r="27" spans="1:49" s="6" customFormat="1" ht="14.85" customHeight="1" x14ac:dyDescent="0.15">
      <c r="A27" s="20"/>
      <c r="B27" s="21"/>
      <c r="C27" s="2"/>
      <c r="D27" s="23"/>
      <c r="E27" s="23"/>
      <c r="F27" s="24"/>
      <c r="G27" s="24"/>
      <c r="H27" s="25"/>
      <c r="I27" s="23"/>
      <c r="J27" s="24"/>
      <c r="K27" s="24"/>
      <c r="L27" s="24"/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0"/>
        <v>34695.139999999978</v>
      </c>
      <c r="AJ27" s="29"/>
    </row>
    <row r="28" spans="1:49" s="6" customFormat="1" x14ac:dyDescent="0.15">
      <c r="A28" s="20"/>
      <c r="B28" s="21"/>
      <c r="C28" s="2"/>
      <c r="D28" s="23"/>
      <c r="E28" s="23"/>
      <c r="F28" s="24"/>
      <c r="G28" s="24"/>
      <c r="H28" s="25"/>
      <c r="I28" s="23"/>
      <c r="J28" s="24"/>
      <c r="K28" s="24"/>
      <c r="L28" s="24"/>
      <c r="M28" s="24"/>
      <c r="N28" s="24"/>
      <c r="O28" s="24"/>
      <c r="P28" s="24"/>
      <c r="Q28" s="26"/>
      <c r="R28" s="23"/>
      <c r="S28" s="25"/>
      <c r="T28" s="24"/>
      <c r="U28" s="24"/>
      <c r="V28" s="19">
        <f t="shared" si="0"/>
        <v>34695.139999999978</v>
      </c>
      <c r="AJ28" s="29"/>
    </row>
    <row r="29" spans="1:49" s="30" customFormat="1" x14ac:dyDescent="0.15">
      <c r="A29" s="20"/>
      <c r="B29" s="21"/>
      <c r="C29" s="2"/>
      <c r="D29" s="23"/>
      <c r="E29" s="23"/>
      <c r="F29" s="24"/>
      <c r="G29" s="24"/>
      <c r="H29" s="25"/>
      <c r="I29" s="23"/>
      <c r="J29" s="24"/>
      <c r="K29" s="24"/>
      <c r="L29" s="24"/>
      <c r="M29" s="24"/>
      <c r="N29" s="24"/>
      <c r="O29" s="24"/>
      <c r="P29" s="24"/>
      <c r="Q29" s="26"/>
      <c r="R29" s="23"/>
      <c r="S29" s="25"/>
      <c r="T29" s="24"/>
      <c r="U29" s="24"/>
      <c r="V29" s="19">
        <f t="shared" si="0"/>
        <v>34695.139999999978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s="30" customFormat="1" x14ac:dyDescent="0.15">
      <c r="A30" s="20"/>
      <c r="B30" s="31" t="s">
        <v>37</v>
      </c>
      <c r="C30" s="32"/>
      <c r="D30" s="33">
        <f t="shared" ref="D30:Q30" si="1">SUM(D4:D29)</f>
        <v>6643.5</v>
      </c>
      <c r="E30" s="33">
        <f t="shared" si="1"/>
        <v>50</v>
      </c>
      <c r="F30" s="33">
        <f t="shared" si="1"/>
        <v>68.739999999999995</v>
      </c>
      <c r="G30" s="33">
        <f t="shared" si="1"/>
        <v>15</v>
      </c>
      <c r="H30" s="33">
        <f t="shared" si="1"/>
        <v>0</v>
      </c>
      <c r="I30" s="33">
        <f t="shared" si="1"/>
        <v>320</v>
      </c>
      <c r="J30" s="33">
        <f t="shared" si="1"/>
        <v>1380</v>
      </c>
      <c r="K30" s="33">
        <f t="shared" si="1"/>
        <v>2000</v>
      </c>
      <c r="L30" s="33">
        <f t="shared" si="1"/>
        <v>0</v>
      </c>
      <c r="M30" s="33">
        <f t="shared" si="1"/>
        <v>1241.6400000000001</v>
      </c>
      <c r="N30" s="33">
        <f t="shared" si="1"/>
        <v>291.62</v>
      </c>
      <c r="O30" s="33">
        <f t="shared" si="1"/>
        <v>0.32</v>
      </c>
      <c r="P30" s="33">
        <f t="shared" si="1"/>
        <v>40</v>
      </c>
      <c r="Q30" s="23">
        <f t="shared" si="1"/>
        <v>400</v>
      </c>
      <c r="R30" s="23"/>
      <c r="S30" s="25"/>
      <c r="T30" s="24"/>
      <c r="U30" s="24"/>
      <c r="V30" s="1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s="7" customFormat="1" ht="16.149999999999999" customHeight="1" x14ac:dyDescent="0.15">
      <c r="A31" s="1"/>
      <c r="B31" s="1"/>
      <c r="C31" s="2"/>
      <c r="D31" s="64" t="s">
        <v>38</v>
      </c>
      <c r="E31" s="64"/>
      <c r="F31" s="64"/>
      <c r="G31" s="64"/>
      <c r="H31" s="34" t="s">
        <v>39</v>
      </c>
      <c r="I31" s="65" t="s">
        <v>40</v>
      </c>
      <c r="J31" s="65"/>
      <c r="K31" s="65"/>
      <c r="L31" s="65"/>
      <c r="M31" s="65"/>
      <c r="N31" s="65"/>
      <c r="O31" s="65"/>
      <c r="P31" s="65"/>
      <c r="Q31" s="65"/>
      <c r="R31" s="3"/>
      <c r="S31" s="4"/>
      <c r="T31" s="5"/>
      <c r="U31" s="1"/>
      <c r="V31" s="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s="40" customFormat="1" x14ac:dyDescent="0.15">
      <c r="A32" s="35"/>
      <c r="B32" s="36"/>
      <c r="C32" s="35"/>
      <c r="D32" s="37"/>
      <c r="E32" s="37"/>
      <c r="F32" s="37"/>
      <c r="G32" s="37"/>
      <c r="H32" s="37"/>
      <c r="I32" s="66"/>
      <c r="J32" s="66"/>
      <c r="K32" s="66"/>
      <c r="L32" s="66"/>
      <c r="M32" s="66"/>
      <c r="N32" s="37"/>
      <c r="O32" s="37"/>
      <c r="P32" s="37"/>
      <c r="Q32" s="38"/>
      <c r="R32" s="37"/>
      <c r="S32" s="37"/>
      <c r="T32" s="37"/>
      <c r="U32" s="37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</row>
    <row r="33" spans="1:21" x14ac:dyDescent="0.15">
      <c r="A33" s="35"/>
      <c r="C33" s="35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  <c r="R33" s="37"/>
      <c r="S33" s="37"/>
      <c r="T33" s="37"/>
      <c r="U33" s="37"/>
    </row>
    <row r="34" spans="1:21" x14ac:dyDescent="0.15">
      <c r="A34" s="35"/>
      <c r="C34" s="35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37"/>
      <c r="S34" s="37"/>
      <c r="T34" s="37"/>
      <c r="U34" s="37"/>
    </row>
    <row r="35" spans="1:21" x14ac:dyDescent="0.15">
      <c r="A35" s="35"/>
      <c r="C35" s="3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8"/>
      <c r="R35" s="37"/>
      <c r="S35" s="37"/>
      <c r="T35" s="37"/>
      <c r="U35" s="37"/>
    </row>
    <row r="36" spans="1:21" x14ac:dyDescent="0.15">
      <c r="A36" s="35"/>
      <c r="C36" s="3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</row>
    <row r="37" spans="1:21" x14ac:dyDescent="0.15">
      <c r="A37" s="35"/>
      <c r="C37" s="3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  <c r="R37" s="37"/>
      <c r="S37" s="37"/>
      <c r="T37" s="37"/>
      <c r="U37" s="37"/>
    </row>
    <row r="38" spans="1:21" x14ac:dyDescent="0.15">
      <c r="A38" s="35"/>
      <c r="C38" s="35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/>
      <c r="R38" s="37"/>
      <c r="S38" s="37"/>
      <c r="T38" s="37"/>
      <c r="U38" s="37"/>
    </row>
    <row r="39" spans="1:21" x14ac:dyDescent="0.15">
      <c r="A39" s="35"/>
      <c r="C39" s="35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 s="37"/>
      <c r="S39" s="37"/>
      <c r="T39" s="37"/>
      <c r="U39" s="37"/>
    </row>
    <row r="40" spans="1:21" x14ac:dyDescent="0.15">
      <c r="A40" s="35"/>
      <c r="C40" s="35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37"/>
      <c r="S40" s="37"/>
      <c r="T40" s="37"/>
      <c r="U40" s="37"/>
    </row>
    <row r="41" spans="1:21" x14ac:dyDescent="0.15">
      <c r="A41" s="35"/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 s="37"/>
      <c r="S41" s="37"/>
      <c r="T41" s="37"/>
      <c r="U41" s="37"/>
    </row>
    <row r="42" spans="1:21" x14ac:dyDescent="0.15">
      <c r="A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 s="37"/>
      <c r="S42" s="37"/>
      <c r="T42" s="37"/>
      <c r="U42" s="37"/>
    </row>
    <row r="43" spans="1:21" x14ac:dyDescent="0.15">
      <c r="A43" s="35"/>
      <c r="C43" s="3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8"/>
      <c r="R43" s="37"/>
      <c r="S43" s="37"/>
      <c r="T43" s="37"/>
      <c r="U43" s="37"/>
    </row>
    <row r="44" spans="1:21" x14ac:dyDescent="0.15">
      <c r="A44" s="35"/>
      <c r="C44" s="35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8"/>
      <c r="R44" s="37"/>
      <c r="S44" s="37"/>
      <c r="T44" s="37"/>
      <c r="U44" s="37"/>
    </row>
    <row r="45" spans="1:21" x14ac:dyDescent="0.15">
      <c r="A45" s="35"/>
      <c r="C45" s="35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8"/>
      <c r="R45" s="37"/>
      <c r="S45" s="37"/>
      <c r="T45" s="37"/>
      <c r="U45" s="37"/>
    </row>
    <row r="46" spans="1:21" x14ac:dyDescent="0.15">
      <c r="A46" s="35"/>
      <c r="C46" s="3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  <c r="R46" s="37"/>
      <c r="S46" s="37"/>
      <c r="T46" s="37"/>
      <c r="U46" s="37"/>
    </row>
    <row r="47" spans="1:21" x14ac:dyDescent="0.15">
      <c r="A47" s="35"/>
      <c r="C47" s="35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8"/>
      <c r="R47" s="37"/>
      <c r="S47" s="37"/>
      <c r="T47" s="37"/>
      <c r="U47" s="37"/>
    </row>
    <row r="48" spans="1:21" x14ac:dyDescent="0.15">
      <c r="A48" s="35"/>
      <c r="C48" s="3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  <c r="R48" s="37"/>
      <c r="S48" s="37"/>
      <c r="T48" s="37"/>
      <c r="U48" s="37"/>
    </row>
    <row r="49" spans="1:21" x14ac:dyDescent="0.15">
      <c r="A49" s="35"/>
      <c r="C49" s="3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8"/>
      <c r="R49" s="37"/>
      <c r="S49" s="37"/>
      <c r="T49" s="37"/>
      <c r="U49" s="37"/>
    </row>
    <row r="50" spans="1:21" x14ac:dyDescent="0.15">
      <c r="A50" s="35"/>
      <c r="C50" s="3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8"/>
      <c r="R50" s="37"/>
      <c r="S50" s="37"/>
      <c r="T50" s="37"/>
      <c r="U50" s="37"/>
    </row>
    <row r="51" spans="1:21" x14ac:dyDescent="0.15">
      <c r="A51" s="35"/>
      <c r="C51" s="3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 s="37"/>
      <c r="S51" s="37"/>
      <c r="T51" s="37"/>
      <c r="U51" s="37"/>
    </row>
    <row r="52" spans="1:21" x14ac:dyDescent="0.15">
      <c r="A52" s="35"/>
      <c r="C52" s="3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37"/>
      <c r="S52" s="37"/>
      <c r="T52" s="37"/>
      <c r="U52" s="37"/>
    </row>
    <row r="53" spans="1:21" x14ac:dyDescent="0.15">
      <c r="A53" s="35"/>
      <c r="C53" s="3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8"/>
      <c r="R53" s="37"/>
      <c r="S53" s="37"/>
      <c r="T53" s="37"/>
      <c r="U53" s="37"/>
    </row>
    <row r="54" spans="1:21" x14ac:dyDescent="0.15">
      <c r="A54" s="35"/>
      <c r="C54" s="3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37"/>
      <c r="S54" s="37"/>
      <c r="T54" s="37"/>
      <c r="U54" s="37"/>
    </row>
    <row r="55" spans="1:21" x14ac:dyDescent="0.15">
      <c r="A55" s="35"/>
      <c r="C55" s="3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8"/>
      <c r="R55" s="37"/>
      <c r="S55" s="37"/>
      <c r="T55" s="37"/>
      <c r="U55" s="37"/>
    </row>
    <row r="56" spans="1:21" x14ac:dyDescent="0.15">
      <c r="A56" s="35"/>
      <c r="C56" s="3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37"/>
      <c r="S56" s="37"/>
      <c r="T56" s="37"/>
      <c r="U56" s="37"/>
    </row>
    <row r="57" spans="1:21" x14ac:dyDescent="0.15">
      <c r="A57" s="35"/>
      <c r="C57" s="3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37"/>
      <c r="S57" s="37"/>
      <c r="T57" s="37"/>
      <c r="U57" s="37"/>
    </row>
    <row r="58" spans="1:21" x14ac:dyDescent="0.15">
      <c r="A58" s="35"/>
      <c r="C58" s="3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  <c r="R58" s="37"/>
      <c r="S58" s="37"/>
      <c r="T58" s="37"/>
      <c r="U58" s="37"/>
    </row>
    <row r="59" spans="1:21" x14ac:dyDescent="0.15">
      <c r="A59" s="35"/>
      <c r="C59" s="3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7"/>
      <c r="S59" s="37"/>
      <c r="T59" s="37"/>
      <c r="U59" s="37"/>
    </row>
    <row r="60" spans="1:21" x14ac:dyDescent="0.15">
      <c r="A60" s="35"/>
      <c r="C60" s="3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7"/>
      <c r="S60" s="37"/>
      <c r="T60" s="37"/>
      <c r="U60" s="37"/>
    </row>
    <row r="61" spans="1:21" x14ac:dyDescent="0.15">
      <c r="A61" s="35"/>
      <c r="C61" s="3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7"/>
      <c r="S61" s="37"/>
      <c r="T61" s="37"/>
      <c r="U61" s="37"/>
    </row>
    <row r="62" spans="1:21" x14ac:dyDescent="0.15">
      <c r="A62" s="35"/>
      <c r="C62" s="3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37"/>
      <c r="S62" s="37"/>
      <c r="T62" s="37"/>
      <c r="U62" s="37"/>
    </row>
    <row r="63" spans="1:21" x14ac:dyDescent="0.15">
      <c r="A63" s="35"/>
      <c r="C63" s="3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/>
      <c r="R63" s="37"/>
      <c r="S63" s="37"/>
      <c r="T63" s="37"/>
      <c r="U63" s="37"/>
    </row>
    <row r="64" spans="1:21" x14ac:dyDescent="0.15">
      <c r="A64" s="35"/>
      <c r="C64" s="3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8"/>
      <c r="R64" s="37"/>
      <c r="S64" s="37"/>
      <c r="T64" s="37"/>
      <c r="U64" s="37"/>
    </row>
    <row r="65" spans="1:21" x14ac:dyDescent="0.15">
      <c r="A65" s="35"/>
      <c r="C65" s="3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R65" s="37"/>
      <c r="S65" s="37"/>
      <c r="T65" s="37"/>
      <c r="U65" s="37"/>
    </row>
    <row r="66" spans="1:21" x14ac:dyDescent="0.15">
      <c r="A66" s="35"/>
      <c r="C66" s="3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8"/>
      <c r="R66" s="37"/>
      <c r="S66" s="37"/>
      <c r="T66" s="37"/>
      <c r="U66" s="37"/>
    </row>
    <row r="67" spans="1:21" x14ac:dyDescent="0.15">
      <c r="A67" s="35"/>
      <c r="C67" s="3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8"/>
      <c r="R67" s="37"/>
      <c r="S67" s="37"/>
      <c r="T67" s="37"/>
      <c r="U67" s="37"/>
    </row>
    <row r="68" spans="1:21" x14ac:dyDescent="0.15">
      <c r="A68" s="35"/>
      <c r="C68" s="3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8"/>
      <c r="R68" s="37"/>
      <c r="S68" s="37"/>
      <c r="T68" s="37"/>
      <c r="U68" s="37"/>
    </row>
    <row r="69" spans="1:21" x14ac:dyDescent="0.15">
      <c r="A69" s="35"/>
      <c r="C69" s="3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/>
      <c r="R69" s="37"/>
      <c r="S69" s="37"/>
      <c r="T69" s="37"/>
      <c r="U69" s="37"/>
    </row>
    <row r="70" spans="1:21" x14ac:dyDescent="0.15">
      <c r="A70" s="35"/>
      <c r="C70" s="3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8"/>
      <c r="R70" s="37"/>
      <c r="S70" s="37"/>
      <c r="T70" s="37"/>
      <c r="U70" s="37"/>
    </row>
    <row r="71" spans="1:21" x14ac:dyDescent="0.15">
      <c r="A71" s="35"/>
      <c r="C71" s="3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/>
      <c r="R71" s="37"/>
      <c r="S71" s="37"/>
      <c r="T71" s="37"/>
      <c r="U71" s="37"/>
    </row>
    <row r="72" spans="1:21" x14ac:dyDescent="0.15">
      <c r="A72" s="35"/>
      <c r="C72" s="3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37"/>
      <c r="S72" s="37"/>
      <c r="T72" s="37"/>
      <c r="U72" s="37"/>
    </row>
    <row r="73" spans="1:21" x14ac:dyDescent="0.15">
      <c r="A73" s="35"/>
      <c r="C73" s="3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/>
      <c r="R73" s="37"/>
      <c r="S73" s="37"/>
      <c r="T73" s="37"/>
      <c r="U73" s="37"/>
    </row>
    <row r="74" spans="1:21" x14ac:dyDescent="0.15">
      <c r="A74" s="35"/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37"/>
      <c r="S74" s="37"/>
      <c r="T74" s="37"/>
      <c r="U74" s="37"/>
    </row>
    <row r="75" spans="1:21" x14ac:dyDescent="0.15">
      <c r="A75" s="35"/>
      <c r="C75" s="3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8"/>
      <c r="R75" s="37"/>
      <c r="S75" s="37"/>
      <c r="T75" s="37"/>
      <c r="U75" s="37"/>
    </row>
    <row r="76" spans="1:21" x14ac:dyDescent="0.15">
      <c r="A76" s="35"/>
      <c r="C76" s="3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/>
      <c r="R76" s="37"/>
      <c r="S76" s="37"/>
      <c r="T76" s="37"/>
      <c r="U76" s="37"/>
    </row>
    <row r="77" spans="1:21" x14ac:dyDescent="0.15">
      <c r="A77" s="35"/>
      <c r="C77" s="3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8"/>
      <c r="R77" s="37"/>
      <c r="S77" s="37"/>
      <c r="T77" s="37"/>
      <c r="U77" s="37"/>
    </row>
    <row r="78" spans="1:21" x14ac:dyDescent="0.15">
      <c r="A78" s="35"/>
      <c r="C78" s="3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8"/>
      <c r="R78" s="37"/>
      <c r="S78" s="37"/>
      <c r="T78" s="37"/>
      <c r="U78" s="37"/>
    </row>
    <row r="79" spans="1:21" x14ac:dyDescent="0.15">
      <c r="A79" s="35"/>
      <c r="C79" s="3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8"/>
      <c r="R79" s="37"/>
      <c r="S79" s="37"/>
      <c r="T79" s="37"/>
      <c r="U79" s="37"/>
    </row>
    <row r="80" spans="1:21" x14ac:dyDescent="0.15">
      <c r="A80" s="35"/>
      <c r="C80" s="3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8"/>
      <c r="R80" s="37"/>
      <c r="S80" s="37"/>
      <c r="T80" s="37"/>
      <c r="U80" s="37"/>
    </row>
    <row r="81" spans="1:21" x14ac:dyDescent="0.15">
      <c r="A81" s="35"/>
      <c r="C81" s="3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  <c r="R81" s="37"/>
      <c r="S81" s="37"/>
      <c r="T81" s="37"/>
      <c r="U81" s="37"/>
    </row>
    <row r="82" spans="1:21" x14ac:dyDescent="0.15">
      <c r="A82" s="35"/>
      <c r="C82" s="3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8"/>
      <c r="R82" s="37"/>
      <c r="S82" s="37"/>
      <c r="T82" s="37"/>
      <c r="U82" s="37"/>
    </row>
    <row r="83" spans="1:21" x14ac:dyDescent="0.15">
      <c r="A83" s="35"/>
      <c r="C83" s="3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37"/>
      <c r="S83" s="37"/>
      <c r="T83" s="37"/>
      <c r="U83" s="37"/>
    </row>
    <row r="84" spans="1:21" x14ac:dyDescent="0.15">
      <c r="A84" s="35"/>
      <c r="C84" s="3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37"/>
      <c r="S84" s="37"/>
      <c r="T84" s="37"/>
      <c r="U84" s="37"/>
    </row>
    <row r="85" spans="1:21" x14ac:dyDescent="0.15">
      <c r="A85" s="35"/>
      <c r="C85" s="3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/>
      <c r="R85" s="37"/>
      <c r="S85" s="37"/>
      <c r="T85" s="37"/>
      <c r="U85" s="37"/>
    </row>
    <row r="86" spans="1:21" x14ac:dyDescent="0.15">
      <c r="A86" s="35"/>
      <c r="C86" s="3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37"/>
      <c r="S86" s="37"/>
      <c r="T86" s="37"/>
      <c r="U86" s="37"/>
    </row>
    <row r="87" spans="1:21" x14ac:dyDescent="0.15">
      <c r="A87" s="35"/>
      <c r="C87" s="3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/>
      <c r="R87" s="37"/>
      <c r="S87" s="37"/>
      <c r="T87" s="37"/>
      <c r="U87" s="37"/>
    </row>
    <row r="88" spans="1:21" x14ac:dyDescent="0.15">
      <c r="A88" s="35"/>
      <c r="C88" s="3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37"/>
      <c r="S88" s="37"/>
      <c r="T88" s="37"/>
      <c r="U88" s="37"/>
    </row>
    <row r="89" spans="1:21" x14ac:dyDescent="0.15">
      <c r="A89" s="35"/>
      <c r="C89" s="3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8"/>
      <c r="R89" s="37"/>
      <c r="S89" s="37"/>
      <c r="T89" s="37"/>
      <c r="U89" s="37"/>
    </row>
    <row r="90" spans="1:21" x14ac:dyDescent="0.15">
      <c r="A90" s="35"/>
      <c r="C90" s="3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8"/>
      <c r="R90" s="37"/>
      <c r="S90" s="37"/>
      <c r="T90" s="37"/>
      <c r="U90" s="37"/>
    </row>
    <row r="91" spans="1:21" x14ac:dyDescent="0.15">
      <c r="A91" s="35"/>
      <c r="C91" s="3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8"/>
      <c r="R91" s="37"/>
      <c r="S91" s="37"/>
      <c r="T91" s="37"/>
      <c r="U91" s="37"/>
    </row>
    <row r="92" spans="1:21" x14ac:dyDescent="0.15">
      <c r="A92" s="35"/>
      <c r="C92" s="3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8"/>
      <c r="R92" s="37"/>
      <c r="S92" s="37"/>
      <c r="T92" s="37"/>
      <c r="U92" s="37"/>
    </row>
    <row r="93" spans="1:21" x14ac:dyDescent="0.15">
      <c r="A93" s="35"/>
      <c r="C93" s="3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/>
      <c r="R93" s="37"/>
      <c r="S93" s="37"/>
      <c r="T93" s="37"/>
      <c r="U93" s="37"/>
    </row>
    <row r="94" spans="1:21" x14ac:dyDescent="0.15">
      <c r="A94" s="35"/>
      <c r="C94" s="3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8"/>
      <c r="R94" s="37"/>
      <c r="S94" s="37"/>
      <c r="T94" s="37"/>
      <c r="U94" s="37"/>
    </row>
    <row r="95" spans="1:21" x14ac:dyDescent="0.15">
      <c r="A95" s="35"/>
      <c r="C95" s="3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/>
      <c r="R95" s="37"/>
      <c r="S95" s="37"/>
      <c r="T95" s="37"/>
      <c r="U95" s="37"/>
    </row>
    <row r="96" spans="1:21" x14ac:dyDescent="0.15">
      <c r="A96" s="35"/>
      <c r="C96" s="3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8"/>
      <c r="R96" s="37"/>
      <c r="S96" s="37"/>
      <c r="T96" s="37"/>
      <c r="U96" s="37"/>
    </row>
    <row r="97" spans="1:21" x14ac:dyDescent="0.15">
      <c r="A97" s="35"/>
      <c r="C97" s="3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/>
      <c r="R97" s="37"/>
      <c r="S97" s="37"/>
      <c r="T97" s="37"/>
      <c r="U97" s="37"/>
    </row>
    <row r="98" spans="1:21" x14ac:dyDescent="0.15">
      <c r="A98" s="35"/>
      <c r="C98" s="3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8"/>
      <c r="R98" s="37"/>
      <c r="S98" s="37"/>
      <c r="T98" s="37"/>
      <c r="U98" s="37"/>
    </row>
    <row r="99" spans="1:21" x14ac:dyDescent="0.15">
      <c r="A99" s="35"/>
      <c r="C99" s="3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</row>
    <row r="100" spans="1:21" x14ac:dyDescent="0.15">
      <c r="A100" s="35"/>
      <c r="C100" s="3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8"/>
      <c r="R100" s="37"/>
      <c r="S100" s="37"/>
      <c r="T100" s="37"/>
      <c r="U100" s="37"/>
    </row>
    <row r="101" spans="1:21" x14ac:dyDescent="0.15">
      <c r="A101" s="35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/>
      <c r="R101" s="37"/>
      <c r="S101" s="37"/>
      <c r="T101" s="37"/>
      <c r="U101" s="37"/>
    </row>
    <row r="102" spans="1:21" x14ac:dyDescent="0.15">
      <c r="A102" s="35"/>
      <c r="C102" s="3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8"/>
      <c r="R102" s="37"/>
      <c r="S102" s="37"/>
      <c r="T102" s="37"/>
      <c r="U102" s="37"/>
    </row>
    <row r="103" spans="1:21" x14ac:dyDescent="0.15">
      <c r="A103" s="35"/>
      <c r="C103" s="3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R103" s="37"/>
      <c r="S103" s="37"/>
      <c r="T103" s="37"/>
      <c r="U103" s="37"/>
    </row>
    <row r="104" spans="1:21" x14ac:dyDescent="0.15">
      <c r="A104" s="35"/>
      <c r="C104" s="3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8"/>
      <c r="R104" s="37"/>
      <c r="S104" s="37"/>
      <c r="T104" s="37"/>
      <c r="U104" s="37"/>
    </row>
    <row r="105" spans="1:21" x14ac:dyDescent="0.15">
      <c r="A105" s="35"/>
      <c r="C105" s="3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7"/>
      <c r="S105" s="37"/>
      <c r="T105" s="37"/>
      <c r="U105" s="37"/>
    </row>
    <row r="106" spans="1:21" x14ac:dyDescent="0.15">
      <c r="A106" s="35"/>
      <c r="C106" s="3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8"/>
      <c r="R106" s="37"/>
      <c r="S106" s="37"/>
      <c r="T106" s="37"/>
      <c r="U106" s="37"/>
    </row>
    <row r="107" spans="1:21" x14ac:dyDescent="0.15">
      <c r="A107" s="35"/>
      <c r="C107" s="3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/>
      <c r="R107" s="37"/>
      <c r="S107" s="37"/>
      <c r="T107" s="37"/>
      <c r="U107" s="37"/>
    </row>
    <row r="108" spans="1:21" x14ac:dyDescent="0.15">
      <c r="A108" s="35"/>
      <c r="C108" s="3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8"/>
      <c r="R108" s="37"/>
      <c r="S108" s="37"/>
      <c r="T108" s="37"/>
      <c r="U108" s="37"/>
    </row>
    <row r="109" spans="1:21" x14ac:dyDescent="0.15">
      <c r="A109" s="35"/>
      <c r="C109" s="3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</row>
    <row r="110" spans="1:21" x14ac:dyDescent="0.15">
      <c r="A110" s="35"/>
      <c r="C110" s="3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8"/>
      <c r="R110" s="37"/>
      <c r="S110" s="37"/>
      <c r="T110" s="37"/>
      <c r="U110" s="37"/>
    </row>
    <row r="111" spans="1:21" x14ac:dyDescent="0.15">
      <c r="A111" s="35"/>
      <c r="C111" s="3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/>
      <c r="R111" s="37"/>
      <c r="S111" s="37"/>
      <c r="T111" s="37"/>
      <c r="U111" s="37"/>
    </row>
    <row r="112" spans="1:21" x14ac:dyDescent="0.15">
      <c r="A112" s="35"/>
      <c r="C112" s="3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8"/>
      <c r="R112" s="37"/>
      <c r="S112" s="37"/>
      <c r="T112" s="37"/>
      <c r="U112" s="37"/>
    </row>
    <row r="113" spans="1:21" x14ac:dyDescent="0.15">
      <c r="A113" s="35"/>
      <c r="C113" s="3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</row>
    <row r="114" spans="1:21" x14ac:dyDescent="0.15">
      <c r="A114" s="35"/>
      <c r="C114" s="3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8"/>
      <c r="R114" s="37"/>
      <c r="S114" s="37"/>
      <c r="T114" s="37"/>
      <c r="U114" s="37"/>
    </row>
    <row r="115" spans="1:21" x14ac:dyDescent="0.15">
      <c r="A115" s="35"/>
      <c r="C115" s="3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8"/>
      <c r="R115" s="37"/>
      <c r="S115" s="37"/>
      <c r="T115" s="37"/>
      <c r="U115" s="37"/>
    </row>
    <row r="116" spans="1:21" x14ac:dyDescent="0.15">
      <c r="A116" s="35"/>
      <c r="C116" s="3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8"/>
      <c r="R116" s="37"/>
      <c r="S116" s="37"/>
      <c r="T116" s="37"/>
      <c r="U116" s="37"/>
    </row>
    <row r="117" spans="1:21" x14ac:dyDescent="0.15">
      <c r="A117" s="35"/>
      <c r="C117" s="3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8"/>
      <c r="R117" s="37"/>
      <c r="S117" s="37"/>
      <c r="T117" s="37"/>
      <c r="U117" s="37"/>
    </row>
    <row r="118" spans="1:21" x14ac:dyDescent="0.15">
      <c r="A118" s="35"/>
      <c r="C118" s="3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/>
      <c r="R118" s="37"/>
      <c r="S118" s="37"/>
      <c r="T118" s="37"/>
      <c r="U118" s="37"/>
    </row>
    <row r="119" spans="1:21" x14ac:dyDescent="0.15">
      <c r="A119" s="35"/>
      <c r="C119" s="3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8"/>
      <c r="R119" s="37"/>
      <c r="S119" s="37"/>
      <c r="T119" s="37"/>
      <c r="U119" s="37"/>
    </row>
    <row r="120" spans="1:21" x14ac:dyDescent="0.15">
      <c r="A120" s="35"/>
      <c r="C120" s="3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8"/>
      <c r="R120" s="37"/>
      <c r="S120" s="37"/>
      <c r="T120" s="37"/>
      <c r="U120" s="37"/>
    </row>
    <row r="121" spans="1:21" x14ac:dyDescent="0.15">
      <c r="A121" s="35"/>
      <c r="C121" s="3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</row>
    <row r="122" spans="1:21" x14ac:dyDescent="0.15">
      <c r="A122" s="35"/>
      <c r="C122" s="3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8"/>
      <c r="R122" s="37"/>
      <c r="S122" s="37"/>
      <c r="T122" s="37"/>
      <c r="U122" s="37"/>
    </row>
    <row r="123" spans="1:21" x14ac:dyDescent="0.15">
      <c r="A123" s="35"/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8"/>
      <c r="R123" s="37"/>
      <c r="S123" s="37"/>
      <c r="T123" s="37"/>
      <c r="U123" s="37"/>
    </row>
    <row r="124" spans="1:21" x14ac:dyDescent="0.15">
      <c r="A124" s="35"/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/>
      <c r="R124" s="37"/>
      <c r="S124" s="37"/>
      <c r="T124" s="37"/>
      <c r="U124" s="37"/>
    </row>
    <row r="125" spans="1:21" x14ac:dyDescent="0.15">
      <c r="A125" s="35"/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8"/>
      <c r="R125" s="37"/>
      <c r="S125" s="37"/>
      <c r="T125" s="37"/>
      <c r="U125" s="37"/>
    </row>
    <row r="126" spans="1:21" x14ac:dyDescent="0.15">
      <c r="A126" s="35"/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7"/>
      <c r="S126" s="37"/>
      <c r="T126" s="37"/>
      <c r="U126" s="37"/>
    </row>
    <row r="127" spans="1:21" x14ac:dyDescent="0.15">
      <c r="A127" s="35"/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7"/>
      <c r="S127" s="37"/>
      <c r="T127" s="37"/>
      <c r="U127" s="37"/>
    </row>
    <row r="128" spans="1:21" x14ac:dyDescent="0.15">
      <c r="A128" s="35"/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8"/>
      <c r="R128" s="37"/>
      <c r="S128" s="37"/>
      <c r="T128" s="37"/>
      <c r="U128" s="37"/>
    </row>
    <row r="129" spans="1:21" x14ac:dyDescent="0.15">
      <c r="A129" s="35"/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7"/>
      <c r="S129" s="37"/>
      <c r="T129" s="37"/>
      <c r="U129" s="37"/>
    </row>
    <row r="130" spans="1:21" x14ac:dyDescent="0.15">
      <c r="A130" s="35"/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/>
      <c r="R130" s="37"/>
      <c r="S130" s="37"/>
      <c r="T130" s="37"/>
      <c r="U130" s="37"/>
    </row>
    <row r="131" spans="1:21" x14ac:dyDescent="0.15">
      <c r="A131" s="35"/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8"/>
      <c r="R131" s="37"/>
      <c r="S131" s="37"/>
      <c r="T131" s="37"/>
      <c r="U131" s="37"/>
    </row>
    <row r="132" spans="1:21" x14ac:dyDescent="0.15">
      <c r="A132" s="35"/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8"/>
      <c r="R132" s="37"/>
      <c r="S132" s="37"/>
      <c r="T132" s="37"/>
      <c r="U132" s="37"/>
    </row>
    <row r="133" spans="1:21" x14ac:dyDescent="0.15">
      <c r="A133" s="35"/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8"/>
      <c r="R133" s="37"/>
      <c r="S133" s="37"/>
      <c r="T133" s="37"/>
      <c r="U133" s="37"/>
    </row>
    <row r="134" spans="1:21" x14ac:dyDescent="0.15">
      <c r="A134" s="35"/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8"/>
      <c r="R134" s="37"/>
      <c r="S134" s="37"/>
      <c r="T134" s="37"/>
      <c r="U134" s="37"/>
    </row>
    <row r="135" spans="1:21" x14ac:dyDescent="0.15">
      <c r="A135" s="35"/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8"/>
      <c r="R135" s="37"/>
      <c r="S135" s="37"/>
      <c r="T135" s="37"/>
      <c r="U135" s="37"/>
    </row>
    <row r="136" spans="1:21" x14ac:dyDescent="0.15">
      <c r="A136" s="35"/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  <c r="R136" s="37"/>
      <c r="S136" s="37"/>
      <c r="T136" s="37"/>
      <c r="U136" s="37"/>
    </row>
    <row r="137" spans="1:21" x14ac:dyDescent="0.15">
      <c r="A137" s="35"/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8"/>
      <c r="R137" s="37"/>
      <c r="S137" s="37"/>
      <c r="T137" s="37"/>
      <c r="U137" s="37"/>
    </row>
    <row r="138" spans="1:21" x14ac:dyDescent="0.15">
      <c r="A138" s="35"/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8"/>
      <c r="R138" s="37"/>
      <c r="S138" s="37"/>
      <c r="T138" s="37"/>
      <c r="U138" s="37"/>
    </row>
    <row r="139" spans="1:21" x14ac:dyDescent="0.15">
      <c r="A139" s="35"/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8"/>
      <c r="R139" s="37"/>
      <c r="S139" s="37"/>
      <c r="T139" s="37"/>
      <c r="U139" s="37"/>
    </row>
    <row r="140" spans="1:21" x14ac:dyDescent="0.15">
      <c r="A140" s="35"/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8"/>
      <c r="R140" s="37"/>
      <c r="S140" s="37"/>
      <c r="T140" s="37"/>
      <c r="U140" s="37"/>
    </row>
    <row r="141" spans="1:21" x14ac:dyDescent="0.15">
      <c r="A141" s="35"/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8"/>
      <c r="R141" s="37"/>
      <c r="S141" s="37"/>
      <c r="T141" s="37"/>
      <c r="U141" s="37"/>
    </row>
    <row r="142" spans="1:21" x14ac:dyDescent="0.15">
      <c r="A142" s="35"/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8"/>
      <c r="R142" s="37"/>
      <c r="S142" s="37"/>
      <c r="T142" s="37"/>
      <c r="U142" s="37"/>
    </row>
    <row r="143" spans="1:21" x14ac:dyDescent="0.15">
      <c r="A143" s="35"/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8"/>
      <c r="R143" s="37"/>
      <c r="S143" s="37"/>
      <c r="T143" s="37"/>
      <c r="U143" s="37"/>
    </row>
    <row r="144" spans="1:21" x14ac:dyDescent="0.15">
      <c r="A144" s="35"/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/>
      <c r="R144" s="37"/>
      <c r="S144" s="37"/>
      <c r="T144" s="37"/>
      <c r="U144" s="37"/>
    </row>
    <row r="145" spans="1:21" x14ac:dyDescent="0.15">
      <c r="A145" s="35"/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8"/>
      <c r="R145" s="37"/>
      <c r="S145" s="37"/>
      <c r="T145" s="37"/>
      <c r="U145" s="37"/>
    </row>
    <row r="146" spans="1:21" x14ac:dyDescent="0.15">
      <c r="A146" s="35"/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8"/>
      <c r="R146" s="37"/>
      <c r="S146" s="37"/>
      <c r="T146" s="37"/>
      <c r="U146" s="37"/>
    </row>
    <row r="147" spans="1:21" x14ac:dyDescent="0.15">
      <c r="A147" s="35"/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8"/>
      <c r="R147" s="37"/>
      <c r="S147" s="37"/>
      <c r="T147" s="37"/>
      <c r="U147" s="37"/>
    </row>
    <row r="148" spans="1:21" x14ac:dyDescent="0.15">
      <c r="A148" s="35"/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8"/>
      <c r="R148" s="37"/>
      <c r="S148" s="37"/>
      <c r="T148" s="37"/>
      <c r="U148" s="37"/>
    </row>
    <row r="149" spans="1:21" x14ac:dyDescent="0.15">
      <c r="A149" s="35"/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8"/>
      <c r="R149" s="37"/>
      <c r="S149" s="37"/>
      <c r="T149" s="37"/>
      <c r="U149" s="37"/>
    </row>
    <row r="150" spans="1:21" x14ac:dyDescent="0.15">
      <c r="A150" s="35"/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8"/>
      <c r="R150" s="37"/>
      <c r="S150" s="37"/>
      <c r="T150" s="37"/>
      <c r="U150" s="37"/>
    </row>
    <row r="151" spans="1:21" x14ac:dyDescent="0.15">
      <c r="A151" s="35"/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8"/>
      <c r="R151" s="37"/>
      <c r="S151" s="37"/>
      <c r="T151" s="37"/>
      <c r="U151" s="37"/>
    </row>
    <row r="152" spans="1:21" x14ac:dyDescent="0.15">
      <c r="A152" s="35"/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/>
      <c r="R152" s="37"/>
      <c r="S152" s="37"/>
      <c r="T152" s="37"/>
      <c r="U152" s="37"/>
    </row>
    <row r="153" spans="1:21" x14ac:dyDescent="0.15">
      <c r="A153" s="35"/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8"/>
      <c r="R153" s="37"/>
      <c r="S153" s="37"/>
      <c r="T153" s="37"/>
      <c r="U153" s="37"/>
    </row>
    <row r="154" spans="1:21" x14ac:dyDescent="0.15">
      <c r="A154" s="35"/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</row>
    <row r="155" spans="1:21" x14ac:dyDescent="0.15">
      <c r="A155" s="35"/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8"/>
      <c r="R155" s="37"/>
      <c r="S155" s="37"/>
      <c r="T155" s="37"/>
      <c r="U155" s="37"/>
    </row>
    <row r="156" spans="1:21" x14ac:dyDescent="0.15">
      <c r="A156" s="35"/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8"/>
      <c r="R156" s="37"/>
      <c r="S156" s="37"/>
      <c r="T156" s="37"/>
      <c r="U156" s="37"/>
    </row>
    <row r="157" spans="1:21" x14ac:dyDescent="0.15">
      <c r="A157" s="35"/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8"/>
      <c r="R157" s="37"/>
      <c r="S157" s="37"/>
      <c r="T157" s="37"/>
      <c r="U157" s="37"/>
    </row>
    <row r="158" spans="1:21" x14ac:dyDescent="0.15">
      <c r="A158" s="35"/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8"/>
      <c r="R158" s="37"/>
      <c r="S158" s="37"/>
      <c r="T158" s="37"/>
      <c r="U158" s="37"/>
    </row>
    <row r="159" spans="1:21" x14ac:dyDescent="0.15">
      <c r="A159" s="35"/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8"/>
      <c r="R159" s="37"/>
      <c r="S159" s="37"/>
      <c r="T159" s="37"/>
      <c r="U159" s="37"/>
    </row>
    <row r="160" spans="1:21" x14ac:dyDescent="0.15">
      <c r="A160" s="35"/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8"/>
      <c r="R160" s="37"/>
      <c r="S160" s="37"/>
      <c r="T160" s="37"/>
      <c r="U160" s="37"/>
    </row>
  </sheetData>
  <mergeCells count="5">
    <mergeCell ref="D1:G1"/>
    <mergeCell ref="I1:Q1"/>
    <mergeCell ref="D31:G31"/>
    <mergeCell ref="I31:Q31"/>
    <mergeCell ref="I32:M32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7"/>
  <sheetViews>
    <sheetView workbookViewId="0"/>
  </sheetViews>
  <sheetFormatPr defaultRowHeight="13.5" x14ac:dyDescent="0.15"/>
  <cols>
    <col min="1" max="1" width="10.78515625" customWidth="1"/>
    <col min="2" max="2" width="17.16015625" customWidth="1"/>
    <col min="3" max="3" width="19.734375" customWidth="1"/>
    <col min="4" max="4" width="17.16015625" customWidth="1"/>
    <col min="5" max="5" width="14.09765625" customWidth="1"/>
    <col min="6" max="6" width="14.7109375" customWidth="1"/>
    <col min="7" max="7" width="37.51171875" customWidth="1"/>
    <col min="8" max="256" width="10.78515625" customWidth="1"/>
    <col min="257" max="257" width="8.94921875" customWidth="1"/>
  </cols>
  <sheetData>
    <row r="2" spans="2:7" ht="48" x14ac:dyDescent="0.25">
      <c r="B2" s="44" t="s">
        <v>41</v>
      </c>
      <c r="C2" s="45"/>
      <c r="D2" s="44" t="s">
        <v>42</v>
      </c>
      <c r="E2" s="44" t="s">
        <v>43</v>
      </c>
      <c r="F2" s="44" t="s">
        <v>44</v>
      </c>
      <c r="G2" s="46" t="s">
        <v>45</v>
      </c>
    </row>
    <row r="3" spans="2:7" ht="14.25" x14ac:dyDescent="0.15">
      <c r="B3" s="47"/>
      <c r="C3" s="48"/>
      <c r="D3" s="47"/>
      <c r="E3" s="47"/>
      <c r="F3" s="47"/>
      <c r="G3" s="49"/>
    </row>
    <row r="4" spans="2:7" ht="14.25" x14ac:dyDescent="0.2">
      <c r="B4" s="50">
        <v>7200</v>
      </c>
      <c r="C4" s="51" t="s">
        <v>5</v>
      </c>
      <c r="D4" s="50">
        <v>7344</v>
      </c>
      <c r="E4" s="52">
        <f>SUM(D4-B4)</f>
        <v>144</v>
      </c>
      <c r="F4" s="53">
        <f>SUM(E4/B4)</f>
        <v>0.02</v>
      </c>
      <c r="G4" s="54" t="s">
        <v>46</v>
      </c>
    </row>
    <row r="5" spans="2:7" ht="14.25" x14ac:dyDescent="0.2">
      <c r="B5" s="50"/>
      <c r="C5" s="51" t="s">
        <v>6</v>
      </c>
      <c r="D5" s="50">
        <v>4384.26</v>
      </c>
      <c r="E5" s="52">
        <v>4384</v>
      </c>
      <c r="F5" s="53"/>
      <c r="G5" s="54" t="s">
        <v>47</v>
      </c>
    </row>
    <row r="6" spans="2:7" ht="14.25" x14ac:dyDescent="0.2">
      <c r="B6" s="50">
        <v>2.84</v>
      </c>
      <c r="C6" s="51" t="s">
        <v>48</v>
      </c>
      <c r="D6" s="50">
        <v>9.69</v>
      </c>
      <c r="E6" s="52">
        <f t="shared" ref="E6:E13" si="0">SUM(D6-B6)</f>
        <v>6.85</v>
      </c>
      <c r="F6" s="53">
        <f>SUM(E6/B6)</f>
        <v>2.4119718309859155</v>
      </c>
      <c r="G6" s="54" t="s">
        <v>49</v>
      </c>
    </row>
    <row r="7" spans="2:7" ht="14.25" x14ac:dyDescent="0.2">
      <c r="B7" s="50">
        <v>15</v>
      </c>
      <c r="C7" s="51" t="s">
        <v>50</v>
      </c>
      <c r="D7" s="50">
        <v>15</v>
      </c>
      <c r="E7" s="52">
        <f t="shared" si="0"/>
        <v>0</v>
      </c>
      <c r="F7" s="53">
        <f>SUM(E7/B7)</f>
        <v>0</v>
      </c>
      <c r="G7" s="54"/>
    </row>
    <row r="8" spans="2:7" ht="14.25" x14ac:dyDescent="0.2">
      <c r="B8" s="50">
        <v>160</v>
      </c>
      <c r="C8" s="51" t="s">
        <v>51</v>
      </c>
      <c r="D8" s="50">
        <v>145</v>
      </c>
      <c r="E8" s="52">
        <f t="shared" si="0"/>
        <v>-15</v>
      </c>
      <c r="F8" s="53">
        <f>SUM(E8/B8)</f>
        <v>-9.375E-2</v>
      </c>
      <c r="G8" s="54" t="s">
        <v>52</v>
      </c>
    </row>
    <row r="9" spans="2:7" ht="14.25" x14ac:dyDescent="0.2">
      <c r="B9" s="50">
        <v>187.5</v>
      </c>
      <c r="C9" s="51" t="s">
        <v>53</v>
      </c>
      <c r="D9" s="50">
        <v>0</v>
      </c>
      <c r="E9" s="52">
        <f t="shared" si="0"/>
        <v>-187.5</v>
      </c>
      <c r="F9" s="53">
        <f>SUM(E9/B9)</f>
        <v>-1</v>
      </c>
      <c r="G9" s="54" t="s">
        <v>54</v>
      </c>
    </row>
    <row r="10" spans="2:7" ht="14.25" x14ac:dyDescent="0.2">
      <c r="B10" s="55">
        <v>187.5</v>
      </c>
      <c r="C10" s="56" t="s">
        <v>55</v>
      </c>
      <c r="D10" s="55">
        <v>200</v>
      </c>
      <c r="E10" s="52">
        <f t="shared" si="0"/>
        <v>12.5</v>
      </c>
      <c r="F10" s="53">
        <f>SUM(E10/B10)</f>
        <v>6.6666666666666666E-2</v>
      </c>
      <c r="G10" s="57" t="s">
        <v>56</v>
      </c>
    </row>
    <row r="11" spans="2:7" ht="14.25" x14ac:dyDescent="0.2">
      <c r="B11" s="55">
        <v>41.96</v>
      </c>
      <c r="C11" s="56" t="s">
        <v>57</v>
      </c>
      <c r="D11" s="55">
        <v>0</v>
      </c>
      <c r="E11" s="52">
        <f t="shared" si="0"/>
        <v>-41.96</v>
      </c>
      <c r="F11" s="53"/>
      <c r="G11" s="57" t="s">
        <v>58</v>
      </c>
    </row>
    <row r="12" spans="2:7" ht="14.25" x14ac:dyDescent="0.2">
      <c r="B12" s="50">
        <v>0</v>
      </c>
      <c r="C12" s="51" t="s">
        <v>12</v>
      </c>
      <c r="D12" s="50">
        <v>100</v>
      </c>
      <c r="E12" s="52">
        <f t="shared" si="0"/>
        <v>100</v>
      </c>
      <c r="F12" s="53"/>
      <c r="G12" s="54" t="s">
        <v>59</v>
      </c>
    </row>
    <row r="13" spans="2:7" ht="14.25" x14ac:dyDescent="0.2">
      <c r="B13" s="50">
        <v>0</v>
      </c>
      <c r="C13" s="51" t="s">
        <v>60</v>
      </c>
      <c r="D13" s="50">
        <v>351</v>
      </c>
      <c r="E13" s="52">
        <f t="shared" si="0"/>
        <v>351</v>
      </c>
      <c r="F13" s="53">
        <v>0</v>
      </c>
      <c r="G13" s="54" t="s">
        <v>61</v>
      </c>
    </row>
    <row r="14" spans="2:7" ht="14.25" x14ac:dyDescent="0.2">
      <c r="B14" s="58">
        <f>SUM(B4:B13)</f>
        <v>7794.8</v>
      </c>
      <c r="C14" s="59" t="s">
        <v>62</v>
      </c>
      <c r="D14" s="58">
        <v>12548.95</v>
      </c>
      <c r="E14" s="50"/>
      <c r="F14" s="50"/>
      <c r="G14" s="54"/>
    </row>
    <row r="15" spans="2:7" ht="14.25" x14ac:dyDescent="0.2">
      <c r="B15" s="50"/>
      <c r="C15" s="51"/>
      <c r="D15" s="60"/>
      <c r="E15" s="60"/>
      <c r="F15" s="50"/>
      <c r="G15" s="54"/>
    </row>
    <row r="16" spans="2:7" ht="14.25" x14ac:dyDescent="0.2">
      <c r="B16" s="50">
        <v>777</v>
      </c>
      <c r="C16" s="51" t="s">
        <v>63</v>
      </c>
      <c r="D16" s="50">
        <v>1311.47</v>
      </c>
      <c r="E16" s="52">
        <f t="shared" ref="E16:E23" si="1">SUM(D16-B16)</f>
        <v>534.47</v>
      </c>
      <c r="F16" s="53">
        <f>SUM(E16/B16)</f>
        <v>0.68786357786357788</v>
      </c>
      <c r="G16" s="54" t="s">
        <v>64</v>
      </c>
    </row>
    <row r="17" spans="2:7" ht="14.25" x14ac:dyDescent="0.2">
      <c r="B17" s="50">
        <v>150</v>
      </c>
      <c r="C17" s="51" t="s">
        <v>65</v>
      </c>
      <c r="D17" s="50">
        <v>150</v>
      </c>
      <c r="E17" s="52">
        <f t="shared" si="1"/>
        <v>0</v>
      </c>
      <c r="F17" s="53">
        <f>SUM(E17/B17)</f>
        <v>0</v>
      </c>
      <c r="G17" s="54"/>
    </row>
    <row r="18" spans="2:7" ht="14.25" x14ac:dyDescent="0.2">
      <c r="B18" s="50">
        <v>0</v>
      </c>
      <c r="C18" s="51" t="s">
        <v>66</v>
      </c>
      <c r="D18" s="50"/>
      <c r="E18" s="52">
        <f t="shared" si="1"/>
        <v>0</v>
      </c>
      <c r="F18" s="53">
        <v>0</v>
      </c>
      <c r="G18" s="54" t="s">
        <v>67</v>
      </c>
    </row>
    <row r="19" spans="2:7" ht="14.25" x14ac:dyDescent="0.2">
      <c r="B19" s="50">
        <v>571.71</v>
      </c>
      <c r="C19" s="51" t="s">
        <v>68</v>
      </c>
      <c r="D19" s="50">
        <v>571.71</v>
      </c>
      <c r="E19" s="52">
        <f t="shared" si="1"/>
        <v>0</v>
      </c>
      <c r="F19" s="53">
        <f>SUM(E19/B19)</f>
        <v>0</v>
      </c>
      <c r="G19" s="54"/>
    </row>
    <row r="20" spans="2:7" ht="14.25" x14ac:dyDescent="0.2">
      <c r="B20" s="50">
        <v>187.55</v>
      </c>
      <c r="C20" s="51" t="s">
        <v>69</v>
      </c>
      <c r="D20" s="50">
        <v>151.79</v>
      </c>
      <c r="E20" s="52">
        <f t="shared" si="1"/>
        <v>-35.760000000000019</v>
      </c>
      <c r="F20" s="53">
        <f>SUM(E20/B20)</f>
        <v>-0.19066915489202887</v>
      </c>
      <c r="G20" s="54" t="s">
        <v>70</v>
      </c>
    </row>
    <row r="21" spans="2:7" ht="14.25" x14ac:dyDescent="0.2">
      <c r="B21" s="55">
        <v>2982.96</v>
      </c>
      <c r="C21" s="56" t="s">
        <v>71</v>
      </c>
      <c r="D21" s="55">
        <v>3613.2</v>
      </c>
      <c r="E21" s="52">
        <f t="shared" si="1"/>
        <v>630.23999999999978</v>
      </c>
      <c r="F21" s="53">
        <f>SUM(E21/B21)</f>
        <v>0.21128007080215616</v>
      </c>
      <c r="G21" s="57" t="s">
        <v>72</v>
      </c>
    </row>
    <row r="22" spans="2:7" ht="14.25" x14ac:dyDescent="0.2">
      <c r="B22" s="50">
        <v>417.93</v>
      </c>
      <c r="C22" s="51" t="s">
        <v>73</v>
      </c>
      <c r="D22" s="50">
        <v>497</v>
      </c>
      <c r="E22" s="52">
        <f t="shared" si="1"/>
        <v>79.069999999999993</v>
      </c>
      <c r="F22" s="53">
        <f>SUM(E22/B22)</f>
        <v>0.18919436269231688</v>
      </c>
      <c r="G22" s="54" t="s">
        <v>74</v>
      </c>
    </row>
    <row r="23" spans="2:7" ht="14.25" x14ac:dyDescent="0.2">
      <c r="B23" s="50">
        <v>377.55</v>
      </c>
      <c r="C23" s="51" t="s">
        <v>75</v>
      </c>
      <c r="D23" s="50">
        <v>382.59</v>
      </c>
      <c r="E23" s="52">
        <f t="shared" si="1"/>
        <v>5.0399999999999636</v>
      </c>
      <c r="F23" s="53">
        <f>SUM(E23/B23)</f>
        <v>1.3349225268176303E-2</v>
      </c>
      <c r="G23" s="54" t="s">
        <v>76</v>
      </c>
    </row>
    <row r="24" spans="2:7" ht="14.25" x14ac:dyDescent="0.2">
      <c r="B24" s="50"/>
      <c r="C24" s="51" t="s">
        <v>77</v>
      </c>
      <c r="D24" s="50">
        <v>136.99</v>
      </c>
      <c r="E24" s="52"/>
      <c r="F24" s="53">
        <v>0</v>
      </c>
      <c r="G24" s="54" t="s">
        <v>78</v>
      </c>
    </row>
    <row r="25" spans="2:7" ht="14.25" x14ac:dyDescent="0.2">
      <c r="B25" s="50"/>
      <c r="C25" s="51" t="s">
        <v>79</v>
      </c>
      <c r="D25" s="50">
        <v>122.95</v>
      </c>
      <c r="E25" s="52"/>
      <c r="F25" s="53">
        <v>0</v>
      </c>
      <c r="G25" s="54" t="s">
        <v>78</v>
      </c>
    </row>
    <row r="26" spans="2:7" ht="14.25" x14ac:dyDescent="0.2">
      <c r="B26" s="50">
        <v>0</v>
      </c>
      <c r="C26" s="51" t="s">
        <v>80</v>
      </c>
      <c r="D26" s="50">
        <v>0</v>
      </c>
      <c r="E26" s="52">
        <f>SUM(D26-B26)</f>
        <v>0</v>
      </c>
      <c r="F26" s="53">
        <v>0</v>
      </c>
      <c r="G26" s="54" t="s">
        <v>81</v>
      </c>
    </row>
    <row r="27" spans="2:7" ht="14.25" x14ac:dyDescent="0.2">
      <c r="B27" s="61">
        <f>SUM(B16:B26)</f>
        <v>5464.7000000000007</v>
      </c>
      <c r="C27" s="59" t="s">
        <v>82</v>
      </c>
      <c r="D27" s="61">
        <v>6937.7</v>
      </c>
      <c r="E27" s="50"/>
      <c r="F27" s="60"/>
      <c r="G27" s="54"/>
    </row>
  </sheetData>
  <pageMargins left="0.78740157480314998" right="0.78740157480314998" top="1.1814960629921272" bottom="1.1814960629921272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accounts_2023-24</vt:lpstr>
      <vt:lpstr>significant_variances_explained</vt:lpstr>
      <vt:lpstr>accounts_2023-24!Print_Area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2023-08-28T09:37:47Z</dcterms:modified>
</cp:coreProperties>
</file>